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0920" activeTab="0"/>
  </bookViews>
  <sheets>
    <sheet name="2021" sheetId="1" r:id="rId1"/>
    <sheet name="Лист1" sheetId="2" r:id="rId2"/>
  </sheets>
  <definedNames>
    <definedName name="_xlnm.Print_Titles" localSheetId="0">'2021'!$6:$6</definedName>
  </definedNames>
  <calcPr fullCalcOnLoad="1"/>
</workbook>
</file>

<file path=xl/sharedStrings.xml><?xml version="1.0" encoding="utf-8"?>
<sst xmlns="http://schemas.openxmlformats.org/spreadsheetml/2006/main" count="115" uniqueCount="106">
  <si>
    <t>Остаток на начало года</t>
  </si>
  <si>
    <t>ДОХОДЫ с учетом остатков на начало года:</t>
  </si>
  <si>
    <t>ДОХОДЫ, всего:</t>
  </si>
  <si>
    <t>РАСХОДЫ, всего:</t>
  </si>
  <si>
    <t>1.1</t>
  </si>
  <si>
    <t>1.2</t>
  </si>
  <si>
    <t>2</t>
  </si>
  <si>
    <t>2.1</t>
  </si>
  <si>
    <t>2.2</t>
  </si>
  <si>
    <t>2.3</t>
  </si>
  <si>
    <t>2.4</t>
  </si>
  <si>
    <t>Безвозмездные поступления</t>
  </si>
  <si>
    <t>Межбюджетные трансферты, в том числе:</t>
  </si>
  <si>
    <t>Налоговые и неналоговые доходы</t>
  </si>
  <si>
    <t>1</t>
  </si>
  <si>
    <t>I</t>
  </si>
  <si>
    <t>II</t>
  </si>
  <si>
    <t>2.1.1</t>
  </si>
  <si>
    <t>2.1.2</t>
  </si>
  <si>
    <t>Выполнение функций аппаратами государственных внебюджетных фондов РФ, в том числе:</t>
  </si>
  <si>
    <t>Доходы от оказания платных услуг (работ) и компенсации затрат государства (в т.ч. средства по результатам проведенных экспертиз)</t>
  </si>
  <si>
    <t>тыс. руб.</t>
  </si>
  <si>
    <t>2.5</t>
  </si>
  <si>
    <t>2.6</t>
  </si>
  <si>
    <t>2.1.3</t>
  </si>
  <si>
    <t>2.1.4</t>
  </si>
  <si>
    <t>Штрафы, санкции, возмещение ущерба, в т.ч.:</t>
  </si>
  <si>
    <t>ДОХОДЫ</t>
  </si>
  <si>
    <t>БЮДЖЕТА ТЕРРИТОРИАЛЬНОГО ФОНДА ОБЯЗАТЕЛЬНОГО МЕДИЦИНСКОГО</t>
  </si>
  <si>
    <t>СТРАХОВАНИЯ УДМУРТСКОЙ РЕСПУБЛИКИ НА ПЛАНОВЫЙ</t>
  </si>
  <si>
    <t>ПЕРИОД 2022 И 2023 ГОДОВ</t>
  </si>
  <si>
    <t>Код бюджетной классификации Российской Федерации</t>
  </si>
  <si>
    <t>Наименование дохода</t>
  </si>
  <si>
    <t>Сумма, тыс. руб.</t>
  </si>
  <si>
    <t>2022 год</t>
  </si>
  <si>
    <t>2023 год</t>
  </si>
  <si>
    <t>1 00 00000 00 0000 000</t>
  </si>
  <si>
    <t>1 16 00000 00 0000 000</t>
  </si>
  <si>
    <t>Штрафы, санкции, возмещение ущерба</t>
  </si>
  <si>
    <t>1 16 07090 09 0000 140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</si>
  <si>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территориальным фондом обязательного медицинского страхования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</si>
  <si>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</si>
  <si>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</si>
  <si>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</si>
  <si>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2 02 50000 00 0000 150</t>
  </si>
  <si>
    <t>Межбюджетные трансферты, передаваемые бюджетам государственных внебюджетных фондов</t>
  </si>
  <si>
    <t>2 02 55093 09 0000 150</t>
  </si>
  <si>
    <t>Субвенции бюджетам территориальных фондов обязательного медицинского страхования на финансовое обеспечение организации обязательного медицинского страхования на территориях субъектов Российской Федерации</t>
  </si>
  <si>
    <t>2 02 59999 00 0000 150</t>
  </si>
  <si>
    <t>Прочие межбюджетные трансферты, передаваемые бюджетам государственных внебюджетных фондов</t>
  </si>
  <si>
    <t>2 02 59999 09 0000 150</t>
  </si>
  <si>
    <t>Прочие межбюджетные трансферты, передаваемые бюджетам территориальных фондов обязательного медицинского страхования</t>
  </si>
  <si>
    <t>ВСЕГО ДОХОДОВ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</si>
  <si>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 </t>
  </si>
  <si>
    <t xml:space="preserve">на финансовое обеспечение организации обязательного медицинского страхования </t>
  </si>
  <si>
    <t xml:space="preserve"> на осуществление единовременных выплат медицинским работникам </t>
  </si>
  <si>
    <t xml:space="preserve"> на финансовое обеспечение формирования нормированного страхового запаса </t>
  </si>
  <si>
    <t xml:space="preserve">на финансовое обеспечение осуществления денежных выплат стимулирующего характера медицинским работникам за выявление онкологических заболеваний </t>
  </si>
  <si>
    <t xml:space="preserve">имеющих целевое назначение </t>
  </si>
  <si>
    <t>2.3.1</t>
  </si>
  <si>
    <t>2.3.2</t>
  </si>
  <si>
    <t>2.3.3</t>
  </si>
  <si>
    <t>2.3.4</t>
  </si>
  <si>
    <t>2.3.5</t>
  </si>
  <si>
    <t>2.1.5</t>
  </si>
  <si>
    <t>Расходы ТФОМС УР:</t>
  </si>
  <si>
    <t>субвенция из Федерального фонда ОМС</t>
  </si>
  <si>
    <t>2.1.6</t>
  </si>
  <si>
    <t>2.1.7</t>
  </si>
  <si>
    <t>2.7</t>
  </si>
  <si>
    <t>2.8</t>
  </si>
  <si>
    <t>Общая сумма поправок, внесённых в течеиие года</t>
  </si>
  <si>
    <t xml:space="preserve"> на финансовое обеспечение формирования нормированного страхового запаса ТФОМС</t>
  </si>
  <si>
    <r>
      <t xml:space="preserve"> на</t>
    </r>
    <r>
      <rPr>
        <i/>
        <sz val="12"/>
        <color indexed="10"/>
        <rFont val="Times New Roman"/>
        <family val="1"/>
      </rPr>
      <t xml:space="preserve"> </t>
    </r>
    <r>
      <rPr>
        <i/>
        <sz val="12"/>
        <rFont val="Times New Roman"/>
        <family val="1"/>
      </rPr>
      <t>финансовое обеспечение осуществления денежных выплат стимулирующего характера медицинским работникам за выявление онкологических заболеваний в ходе проведения диспансеризации и профилактических медицинских осмотров населения</t>
    </r>
  </si>
  <si>
    <t>Сводная бюджетная роспись</t>
  </si>
  <si>
    <t>Возврат остатков субсидий, субвенций и иных межбюджетных трансфертов, имеющих целевое назначение, прошлых лет из бюджетов ТФОМС</t>
  </si>
  <si>
    <t>Темп роста к сводной бюджетной росписи, в %</t>
  </si>
  <si>
    <t>Темп роста к первоначальному плану, в %</t>
  </si>
  <si>
    <r>
      <t xml:space="preserve">финансовое обеспечение организации ОМС на территории Удмуртской Республики, осуществляемое </t>
    </r>
    <r>
      <rPr>
        <i/>
        <sz val="14"/>
        <rFont val="Times New Roman"/>
        <family val="1"/>
      </rPr>
      <t>за счет иных источников</t>
    </r>
  </si>
  <si>
    <r>
      <t xml:space="preserve">финансовое обеспечение организации ОМС на территориях субъектов Российской Федерации, осуществляемое </t>
    </r>
    <r>
      <rPr>
        <i/>
        <sz val="14"/>
        <rFont val="Times New Roman"/>
        <family val="1"/>
      </rPr>
      <t>за счет трансфертов из бюджета Федерального фонда ОМС</t>
    </r>
    <r>
      <rPr>
        <sz val="14"/>
        <rFont val="Times New Roman"/>
        <family val="1"/>
      </rPr>
      <t xml:space="preserve"> (выплаты персоналу, иные закупки, исполнение судебных актов, уплата налогов)</t>
    </r>
  </si>
  <si>
    <r>
      <t>финансовое обеспечение мероприятий, осуществляемых</t>
    </r>
    <r>
      <rPr>
        <i/>
        <sz val="14"/>
        <rFont val="Times New Roman"/>
        <family val="1"/>
      </rPr>
      <t xml:space="preserve"> за счет средств нормированного страхового запаса ТФОМС УР</t>
    </r>
  </si>
  <si>
    <r>
      <t xml:space="preserve">финансовое обеспечение мероприятий, </t>
    </r>
    <r>
      <rPr>
        <i/>
        <sz val="14"/>
        <rFont val="Times New Roman"/>
        <family val="1"/>
      </rPr>
      <t>связанных с предотвращением влияния ухудшения экономической ситуации</t>
    </r>
    <r>
      <rPr>
        <sz val="14"/>
        <rFont val="Times New Roman"/>
        <family val="1"/>
      </rPr>
      <t xml:space="preserve"> на развитие отраслей экономики, с профилактикой и устранением последствий распространения коронавирусной инфекции (бюджет УР)
</t>
    </r>
  </si>
  <si>
    <r>
      <t xml:space="preserve">финансовое обеспечение осуществления денежных выплат стимулирующего характера медицинским работникам </t>
    </r>
    <r>
      <rPr>
        <i/>
        <sz val="14"/>
        <rFont val="Times New Roman"/>
        <family val="1"/>
      </rPr>
      <t>за выявление онкологических заболеваний</t>
    </r>
    <r>
      <rPr>
        <sz val="14"/>
        <rFont val="Times New Roman"/>
        <family val="1"/>
      </rPr>
      <t xml:space="preserve"> в ходе проведения диспансеризации и профилактических медицинских осмотров населения</t>
    </r>
  </si>
  <si>
    <r>
      <t>финансовое обеспечение оказания медицинской помощи лицам, застрахованным по ОМС,</t>
    </r>
    <r>
      <rPr>
        <i/>
        <sz val="14"/>
        <rFont val="Times New Roman"/>
        <family val="1"/>
      </rPr>
      <t xml:space="preserve"> с заболеванием и (или) подозрением на заболевание новой коронавирусной инфекцией</t>
    </r>
    <r>
      <rPr>
        <sz val="14"/>
        <rFont val="Times New Roman"/>
        <family val="1"/>
      </rPr>
      <t xml:space="preserve"> в рамках реализации территориальной программы обязательного медицинского страхования</t>
    </r>
  </si>
  <si>
    <r>
      <t xml:space="preserve">финансовое обеспечение оказания медицинской помощи, в том числе лицам с заболеванием и (или) подозрением на заболевание новой коронавирусной инфекцией, в рамках реализации территориальных программ ОМС </t>
    </r>
    <r>
      <rPr>
        <i/>
        <sz val="14"/>
        <rFont val="Times New Roman"/>
        <family val="1"/>
      </rPr>
      <t>за счет средств резервного фонда Правительства Российской Федерации</t>
    </r>
  </si>
  <si>
    <t>Остаток на конец года</t>
  </si>
  <si>
    <t xml:space="preserve"> на дополнительное финансовое обеспечение реализации территориальной программы ОМС в части базовой программы обязательного медицинского страхования</t>
  </si>
  <si>
    <t>1.3</t>
  </si>
  <si>
    <t>Доходы от использования имущества, находящегося в государственной и муниципальной собственности (от размещения временно свободных средств ТФОМС)</t>
  </si>
  <si>
    <t>1.4</t>
  </si>
  <si>
    <t>Доходы от реализации имущества, находящегося в оперативном управлении территориальных фондов обязательного медицинского страхования (в части реализации материальных запасов по указанному имуществу)</t>
  </si>
  <si>
    <t>Прочие неналоговые доходы</t>
  </si>
  <si>
    <t>1.5</t>
  </si>
  <si>
    <t>на дополнительное финансовое обеспечение оказания первичной медико-санитарной помощи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</t>
  </si>
  <si>
    <t>на дополнительное финансовое обеспечение медицинской помощи, оказанной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 в 2021 - 2022 годах</t>
  </si>
  <si>
    <t>прочие межбюджетные трансферты, передаваемые бюджетам территориальных фондов обязательного медицинского страхования</t>
  </si>
  <si>
    <r>
      <t>дополнительное финансовое обеспечение реализации Терпрограммы, осуществляемое</t>
    </r>
    <r>
      <rPr>
        <i/>
        <sz val="14"/>
        <rFont val="Times New Roman"/>
        <family val="1"/>
      </rPr>
      <t xml:space="preserve"> за счет иного межбюджетного трансферта из бюджета Удмуртской Республики</t>
    </r>
  </si>
  <si>
    <r>
      <t xml:space="preserve">финансовое обеспечение формирования </t>
    </r>
    <r>
      <rPr>
        <i/>
        <sz val="14"/>
        <rFont val="Times New Roman"/>
        <family val="1"/>
      </rPr>
      <t>за счёт трансфертов из бюджета Федерального фонда обязательного медицинского страхования</t>
    </r>
  </si>
  <si>
    <t>финансовое обеспечение формирования нормированного страхового запаса ТФОМС</t>
  </si>
  <si>
    <t>Анализ исполнения бюджета Территориального фонда обязательного медицинского страхования Удмуртской Республики за 2022 год</t>
  </si>
  <si>
    <t>Исполнение бюджета ТФОМС за 2022 год</t>
  </si>
  <si>
    <r>
      <t xml:space="preserve">Первоначальный план 
 </t>
    </r>
    <r>
      <rPr>
        <i/>
        <sz val="14"/>
        <rFont val="Times New Roman"/>
        <family val="1"/>
      </rPr>
      <t>(по закону от 24.12.2021
№ 131-РЗ)</t>
    </r>
  </si>
  <si>
    <r>
      <t xml:space="preserve">Действующая редакция
 </t>
    </r>
    <r>
      <rPr>
        <i/>
        <sz val="14"/>
        <rFont val="Times New Roman"/>
        <family val="1"/>
      </rPr>
      <t>(в ред. Закона УР от 19.12.2022 
№ 76-РЗ)</t>
    </r>
  </si>
  <si>
    <t>Темп роста к действующему закону, в %</t>
  </si>
  <si>
    <t xml:space="preserve">  Факт (законопроект)</t>
  </si>
  <si>
    <t>Приложение 1 к аналитической записке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</si>
</sst>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#,##0.0"/>
    <numFmt numFmtId="176" formatCode="#,##0_ ;\-#,##0\ "/>
    <numFmt numFmtId="177" formatCode="#,##0.00_ ;\-#,##0.00\ "/>
    <numFmt numFmtId="178" formatCode="0.0000"/>
    <numFmt numFmtId="179" formatCode="0.000"/>
    <numFmt numFmtId="180" formatCode="0.000%"/>
    <numFmt numFmtId="181" formatCode="0.00000"/>
    <numFmt numFmtId="182" formatCode="0.00000000"/>
    <numFmt numFmtId="183" formatCode="0.0000000"/>
    <numFmt numFmtId="184" formatCode="0.000000"/>
    <numFmt numFmtId="185" formatCode="#,##0.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_(* #,##0.00_);_(* \(#,##0.00\);_(* &quot;-&quot;??_);_(@_)"/>
  </numFmts>
  <fonts count="6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i/>
      <sz val="10"/>
      <name val="Arial Cyr"/>
      <family val="0"/>
    </font>
    <font>
      <sz val="16"/>
      <name val="Arial Cyr"/>
      <family val="0"/>
    </font>
    <font>
      <i/>
      <sz val="12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4"/>
      <name val="Arial Cyr"/>
      <family val="0"/>
    </font>
    <font>
      <b/>
      <i/>
      <sz val="14"/>
      <name val="Times New Roman"/>
      <family val="1"/>
    </font>
    <font>
      <i/>
      <sz val="12"/>
      <name val="Arial Cyr"/>
      <family val="0"/>
    </font>
    <font>
      <b/>
      <sz val="12"/>
      <name val="Arial Cyr"/>
      <family val="0"/>
    </font>
    <font>
      <i/>
      <sz val="12"/>
      <color indexed="10"/>
      <name val="Times New Roman"/>
      <family val="1"/>
    </font>
    <font>
      <b/>
      <i/>
      <sz val="12"/>
      <name val="Arial Cyr"/>
      <family val="0"/>
    </font>
    <font>
      <b/>
      <sz val="16"/>
      <name val="Times New Roman"/>
      <family val="1"/>
    </font>
    <font>
      <i/>
      <sz val="14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 indent="1"/>
    </xf>
    <xf numFmtId="49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left" vertical="center" indent="1"/>
    </xf>
    <xf numFmtId="175" fontId="3" fillId="0" borderId="10" xfId="0" applyNumberFormat="1" applyFont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175" fontId="3" fillId="6" borderId="10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indent="3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center" vertical="center"/>
    </xf>
    <xf numFmtId="175" fontId="4" fillId="0" borderId="14" xfId="0" applyNumberFormat="1" applyFont="1" applyFill="1" applyBorder="1" applyAlignment="1">
      <alignment horizontal="center" vertical="center" wrapText="1"/>
    </xf>
    <xf numFmtId="175" fontId="3" fillId="0" borderId="14" xfId="0" applyNumberFormat="1" applyFont="1" applyFill="1" applyBorder="1" applyAlignment="1">
      <alignment horizontal="center" vertical="center" wrapText="1"/>
    </xf>
    <xf numFmtId="175" fontId="4" fillId="0" borderId="14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 wrapText="1" indent="1"/>
    </xf>
    <xf numFmtId="49" fontId="3" fillId="0" borderId="0" xfId="0" applyNumberFormat="1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6" borderId="10" xfId="0" applyNumberFormat="1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left" vertical="center" wrapText="1"/>
    </xf>
    <xf numFmtId="175" fontId="62" fillId="6" borderId="10" xfId="0" applyNumberFormat="1" applyFont="1" applyFill="1" applyBorder="1" applyAlignment="1">
      <alignment horizontal="center" vertical="center"/>
    </xf>
    <xf numFmtId="175" fontId="3" fillId="6" borderId="10" xfId="0" applyNumberFormat="1" applyFont="1" applyFill="1" applyBorder="1" applyAlignment="1">
      <alignment horizontal="center" vertical="center"/>
    </xf>
    <xf numFmtId="175" fontId="3" fillId="6" borderId="15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175" fontId="9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10" xfId="0" applyFont="1" applyBorder="1" applyAlignment="1">
      <alignment horizontal="left" vertical="top" wrapText="1" indent="3"/>
    </xf>
    <xf numFmtId="175" fontId="9" fillId="0" borderId="14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4" fillId="0" borderId="16" xfId="0" applyFont="1" applyBorder="1" applyAlignment="1">
      <alignment horizontal="left" vertical="center" wrapText="1" indent="1"/>
    </xf>
    <xf numFmtId="175" fontId="62" fillId="0" borderId="10" xfId="0" applyNumberFormat="1" applyFont="1" applyFill="1" applyBorder="1" applyAlignment="1">
      <alignment horizontal="center" vertical="center"/>
    </xf>
    <xf numFmtId="175" fontId="3" fillId="0" borderId="14" xfId="0" applyNumberFormat="1" applyFont="1" applyBorder="1" applyAlignment="1">
      <alignment horizontal="center" vertical="center" wrapText="1"/>
    </xf>
    <xf numFmtId="175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 indent="1"/>
    </xf>
    <xf numFmtId="4" fontId="3" fillId="6" borderId="15" xfId="0" applyNumberFormat="1" applyFont="1" applyFill="1" applyBorder="1" applyAlignment="1">
      <alignment horizontal="center" vertical="center" wrapText="1"/>
    </xf>
    <xf numFmtId="175" fontId="4" fillId="6" borderId="10" xfId="0" applyNumberFormat="1" applyFont="1" applyFill="1" applyBorder="1" applyAlignment="1">
      <alignment horizontal="center"/>
    </xf>
    <xf numFmtId="175" fontId="4" fillId="6" borderId="10" xfId="0" applyNumberFormat="1" applyFont="1" applyFill="1" applyBorder="1" applyAlignment="1">
      <alignment horizontal="center" vertical="center" wrapText="1"/>
    </xf>
    <xf numFmtId="175" fontId="9" fillId="6" borderId="14" xfId="0" applyNumberFormat="1" applyFont="1" applyFill="1" applyBorder="1" applyAlignment="1">
      <alignment horizontal="center" vertical="center" wrapText="1"/>
    </xf>
    <xf numFmtId="175" fontId="3" fillId="6" borderId="14" xfId="0" applyNumberFormat="1" applyFont="1" applyFill="1" applyBorder="1" applyAlignment="1">
      <alignment horizontal="center" vertical="center" wrapText="1"/>
    </xf>
    <xf numFmtId="175" fontId="4" fillId="6" borderId="14" xfId="0" applyNumberFormat="1" applyFont="1" applyFill="1" applyBorder="1" applyAlignment="1">
      <alignment horizontal="center" vertical="center" wrapText="1"/>
    </xf>
    <xf numFmtId="175" fontId="9" fillId="6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175" fontId="5" fillId="0" borderId="14" xfId="0" applyNumberFormat="1" applyFont="1" applyFill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175" fontId="5" fillId="0" borderId="1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 indent="3"/>
    </xf>
    <xf numFmtId="175" fontId="5" fillId="6" borderId="10" xfId="0" applyNumberFormat="1" applyFont="1" applyFill="1" applyBorder="1" applyAlignment="1">
      <alignment horizontal="center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175" fontId="1" fillId="0" borderId="14" xfId="0" applyNumberFormat="1" applyFont="1" applyFill="1" applyBorder="1" applyAlignment="1">
      <alignment horizontal="center" vertical="center" wrapText="1"/>
    </xf>
    <xf numFmtId="175" fontId="63" fillId="0" borderId="10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75" fontId="4" fillId="6" borderId="14" xfId="0" applyNumberFormat="1" applyFont="1" applyFill="1" applyBorder="1" applyAlignment="1">
      <alignment horizontal="center" vertical="center"/>
    </xf>
    <xf numFmtId="175" fontId="3" fillId="6" borderId="14" xfId="0" applyNumberFormat="1" applyFont="1" applyFill="1" applyBorder="1" applyAlignment="1">
      <alignment horizontal="center" vertical="center"/>
    </xf>
    <xf numFmtId="175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4" fontId="20" fillId="0" borderId="17" xfId="0" applyNumberFormat="1" applyFont="1" applyBorder="1" applyAlignment="1">
      <alignment horizontal="center" vertical="center" wrapText="1"/>
    </xf>
    <xf numFmtId="4" fontId="20" fillId="0" borderId="12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4" fontId="21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74" fontId="0" fillId="0" borderId="0" xfId="0" applyNumberFormat="1" applyAlignment="1">
      <alignment horizontal="left" indent="1"/>
    </xf>
    <xf numFmtId="0" fontId="4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zoomScale="85" zoomScaleNormal="85" zoomScaleSheetLayoutView="25" zoomScalePageLayoutView="0" workbookViewId="0" topLeftCell="A1">
      <pane xSplit="2" ySplit="6" topLeftCell="C1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8" sqref="G8"/>
    </sheetView>
  </sheetViews>
  <sheetFormatPr defaultColWidth="9.00390625" defaultRowHeight="12.75"/>
  <cols>
    <col min="1" max="1" width="7.125" style="7" customWidth="1"/>
    <col min="2" max="2" width="62.25390625" style="0" customWidth="1"/>
    <col min="3" max="3" width="20.875" style="1" customWidth="1"/>
    <col min="4" max="4" width="23.875" style="1" hidden="1" customWidth="1"/>
    <col min="5" max="5" width="24.625" style="1" customWidth="1"/>
    <col min="6" max="6" width="24.625" style="1" hidden="1" customWidth="1"/>
    <col min="7" max="8" width="24.625" style="1" customWidth="1"/>
    <col min="9" max="9" width="15.875" style="9" customWidth="1"/>
    <col min="10" max="10" width="15.875" style="9" hidden="1" customWidth="1"/>
    <col min="12" max="12" width="21.375" style="0" customWidth="1"/>
    <col min="14" max="14" width="13.00390625" style="0" customWidth="1"/>
  </cols>
  <sheetData>
    <row r="1" spans="1:10" ht="18.75">
      <c r="A1" s="89" t="s">
        <v>105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18.75">
      <c r="A2" s="38"/>
      <c r="B2" s="39"/>
      <c r="C2" s="40"/>
      <c r="D2" s="40"/>
      <c r="E2" s="40"/>
      <c r="F2" s="40"/>
      <c r="G2" s="40"/>
      <c r="H2" s="40"/>
      <c r="I2" s="16"/>
      <c r="J2" s="16"/>
    </row>
    <row r="3" spans="1:10" ht="42.75" customHeight="1">
      <c r="A3" s="94" t="s">
        <v>99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ht="18.75">
      <c r="A4" s="38"/>
      <c r="B4" s="41"/>
      <c r="C4" s="40"/>
      <c r="D4" s="40"/>
      <c r="E4" s="40"/>
      <c r="F4" s="40"/>
      <c r="G4" s="40"/>
      <c r="H4" s="40"/>
      <c r="I4" s="16" t="s">
        <v>21</v>
      </c>
      <c r="J4" s="16"/>
    </row>
    <row r="5" spans="1:10" ht="18.75">
      <c r="A5" s="93"/>
      <c r="B5" s="92"/>
      <c r="C5" s="91" t="s">
        <v>101</v>
      </c>
      <c r="D5" s="91" t="s">
        <v>71</v>
      </c>
      <c r="E5" s="91" t="s">
        <v>102</v>
      </c>
      <c r="F5" s="91" t="s">
        <v>74</v>
      </c>
      <c r="G5" s="90" t="s">
        <v>100</v>
      </c>
      <c r="H5" s="90"/>
      <c r="I5" s="90"/>
      <c r="J5" s="90"/>
    </row>
    <row r="6" spans="1:10" ht="102" customHeight="1">
      <c r="A6" s="93"/>
      <c r="B6" s="92"/>
      <c r="C6" s="91"/>
      <c r="D6" s="91"/>
      <c r="E6" s="91"/>
      <c r="F6" s="91"/>
      <c r="G6" s="61" t="s">
        <v>104</v>
      </c>
      <c r="H6" s="42" t="s">
        <v>77</v>
      </c>
      <c r="I6" s="42" t="s">
        <v>103</v>
      </c>
      <c r="J6" s="42" t="s">
        <v>76</v>
      </c>
    </row>
    <row r="7" spans="1:15" s="10" customFormat="1" ht="19.5">
      <c r="A7" s="43"/>
      <c r="B7" s="8" t="s">
        <v>1</v>
      </c>
      <c r="C7" s="19">
        <f>C8+C10</f>
        <v>24397176.1</v>
      </c>
      <c r="D7" s="19">
        <f>D8+D10</f>
        <v>0</v>
      </c>
      <c r="E7" s="19">
        <f>E8+E10</f>
        <v>25748225.8</v>
      </c>
      <c r="F7" s="19"/>
      <c r="G7" s="20">
        <f>G8+G10+G9</f>
        <v>25872856.3</v>
      </c>
      <c r="H7" s="19"/>
      <c r="I7" s="57"/>
      <c r="J7" s="57"/>
      <c r="L7" s="81"/>
      <c r="M7" s="81"/>
      <c r="N7" s="81"/>
      <c r="O7" s="81"/>
    </row>
    <row r="8" spans="1:10" ht="19.5">
      <c r="A8" s="43"/>
      <c r="B8" s="4" t="s">
        <v>0</v>
      </c>
      <c r="C8" s="21">
        <f>C33-C10</f>
        <v>2000</v>
      </c>
      <c r="D8" s="21">
        <f>D10-D33</f>
        <v>0</v>
      </c>
      <c r="E8" s="21">
        <f>E33-E10</f>
        <v>489398.30000000075</v>
      </c>
      <c r="F8" s="21"/>
      <c r="G8" s="62">
        <v>409627.1</v>
      </c>
      <c r="H8" s="19"/>
      <c r="I8" s="57"/>
      <c r="J8" s="57"/>
    </row>
    <row r="9" spans="1:10" ht="19.5">
      <c r="A9" s="43"/>
      <c r="B9" s="4" t="s">
        <v>85</v>
      </c>
      <c r="C9" s="82"/>
      <c r="D9" s="82"/>
      <c r="E9" s="82"/>
      <c r="F9" s="62">
        <f>F10-F33</f>
        <v>0</v>
      </c>
      <c r="G9" s="62">
        <f>G33-G10</f>
        <v>87125.80000000075</v>
      </c>
      <c r="H9" s="19"/>
      <c r="I9" s="57"/>
      <c r="J9" s="57"/>
    </row>
    <row r="10" spans="1:10" s="23" customFormat="1" ht="20.25">
      <c r="A10" s="44" t="s">
        <v>15</v>
      </c>
      <c r="B10" s="45" t="s">
        <v>2</v>
      </c>
      <c r="C10" s="20">
        <f>C11+C17</f>
        <v>24395176.1</v>
      </c>
      <c r="D10" s="20">
        <f>D11+D17</f>
        <v>0</v>
      </c>
      <c r="E10" s="20">
        <f>E11+E17</f>
        <v>25258827.5</v>
      </c>
      <c r="F10" s="20">
        <f>F11+F17</f>
        <v>0</v>
      </c>
      <c r="G10" s="20">
        <f>G11+G17</f>
        <v>25376103.4</v>
      </c>
      <c r="H10" s="20">
        <f aca="true" t="shared" si="0" ref="H10:H42">G10/C10*100</f>
        <v>104.02098880524169</v>
      </c>
      <c r="I10" s="46">
        <f aca="true" t="shared" si="1" ref="I10:I15">G10/E10*100</f>
        <v>100.46429668993939</v>
      </c>
      <c r="J10" s="46" t="e">
        <f>G10/F10*100</f>
        <v>#DIV/0!</v>
      </c>
    </row>
    <row r="11" spans="1:10" ht="19.5">
      <c r="A11" s="43" t="s">
        <v>14</v>
      </c>
      <c r="B11" s="78" t="s">
        <v>13</v>
      </c>
      <c r="C11" s="19">
        <f>C13+C15</f>
        <v>110000</v>
      </c>
      <c r="D11" s="19"/>
      <c r="E11" s="19">
        <v>83205.7</v>
      </c>
      <c r="F11" s="19"/>
      <c r="G11" s="20">
        <v>86313</v>
      </c>
      <c r="H11" s="19">
        <f t="shared" si="0"/>
        <v>78.46636363636364</v>
      </c>
      <c r="I11" s="57">
        <f t="shared" si="1"/>
        <v>103.73447972915318</v>
      </c>
      <c r="J11" s="57" t="e">
        <f>G11/F11*100</f>
        <v>#DIV/0!</v>
      </c>
    </row>
    <row r="12" spans="1:10" ht="79.5" customHeight="1">
      <c r="A12" s="32" t="s">
        <v>4</v>
      </c>
      <c r="B12" s="14" t="s">
        <v>88</v>
      </c>
      <c r="C12" s="34"/>
      <c r="D12" s="19"/>
      <c r="E12" s="19">
        <v>5302.5</v>
      </c>
      <c r="F12" s="19"/>
      <c r="G12" s="20">
        <v>5229.9</v>
      </c>
      <c r="H12" s="19"/>
      <c r="I12" s="57">
        <f t="shared" si="1"/>
        <v>98.63083451202263</v>
      </c>
      <c r="J12" s="57"/>
    </row>
    <row r="13" spans="1:10" s="10" customFormat="1" ht="56.25">
      <c r="A13" s="15" t="s">
        <v>5</v>
      </c>
      <c r="B13" s="56" t="s">
        <v>20</v>
      </c>
      <c r="C13" s="22">
        <v>108000</v>
      </c>
      <c r="D13" s="22"/>
      <c r="E13" s="22">
        <v>66528.9</v>
      </c>
      <c r="F13" s="22"/>
      <c r="G13" s="63">
        <v>61131.4</v>
      </c>
      <c r="H13" s="19">
        <f t="shared" si="0"/>
        <v>56.60314814814815</v>
      </c>
      <c r="I13" s="57">
        <f t="shared" si="1"/>
        <v>91.88698445337292</v>
      </c>
      <c r="J13" s="57" t="e">
        <f aca="true" t="shared" si="2" ref="J13:J45">G13/F13*100</f>
        <v>#DIV/0!</v>
      </c>
    </row>
    <row r="14" spans="1:10" s="10" customFormat="1" ht="93.75">
      <c r="A14" s="32" t="s">
        <v>87</v>
      </c>
      <c r="B14" s="56" t="s">
        <v>90</v>
      </c>
      <c r="C14" s="22"/>
      <c r="D14" s="22"/>
      <c r="E14" s="22">
        <v>0.4</v>
      </c>
      <c r="F14" s="22"/>
      <c r="G14" s="63">
        <v>14.7</v>
      </c>
      <c r="H14" s="19"/>
      <c r="I14" s="57">
        <f t="shared" si="1"/>
        <v>3674.999999999999</v>
      </c>
      <c r="J14" s="57" t="e">
        <f t="shared" si="2"/>
        <v>#DIV/0!</v>
      </c>
    </row>
    <row r="15" spans="1:10" s="10" customFormat="1" ht="19.5">
      <c r="A15" s="15" t="s">
        <v>89</v>
      </c>
      <c r="B15" s="14" t="s">
        <v>26</v>
      </c>
      <c r="C15" s="22">
        <v>2000</v>
      </c>
      <c r="D15" s="22"/>
      <c r="E15" s="22">
        <v>11373.9</v>
      </c>
      <c r="F15" s="22"/>
      <c r="G15" s="63">
        <v>19932.9</v>
      </c>
      <c r="H15" s="19">
        <f t="shared" si="0"/>
        <v>996.645</v>
      </c>
      <c r="I15" s="57">
        <f t="shared" si="1"/>
        <v>175.2512330862765</v>
      </c>
      <c r="J15" s="57" t="e">
        <f t="shared" si="2"/>
        <v>#DIV/0!</v>
      </c>
    </row>
    <row r="16" spans="1:10" s="51" customFormat="1" ht="49.5" customHeight="1">
      <c r="A16" s="32" t="s">
        <v>92</v>
      </c>
      <c r="B16" s="14" t="s">
        <v>91</v>
      </c>
      <c r="C16" s="71"/>
      <c r="D16" s="72"/>
      <c r="E16" s="72"/>
      <c r="F16" s="72"/>
      <c r="G16" s="79">
        <v>4.1</v>
      </c>
      <c r="H16" s="19"/>
      <c r="I16" s="57"/>
      <c r="J16" s="57" t="e">
        <f t="shared" si="2"/>
        <v>#DIV/0!</v>
      </c>
    </row>
    <row r="17" spans="1:10" s="12" customFormat="1" ht="19.5">
      <c r="A17" s="43" t="s">
        <v>6</v>
      </c>
      <c r="B17" s="11" t="s">
        <v>11</v>
      </c>
      <c r="C17" s="19">
        <f>C18</f>
        <v>24285176.1</v>
      </c>
      <c r="D17" s="34"/>
      <c r="E17" s="34">
        <v>25175621.8</v>
      </c>
      <c r="F17" s="34"/>
      <c r="G17" s="80">
        <v>25289790.4</v>
      </c>
      <c r="H17" s="19">
        <f t="shared" si="0"/>
        <v>104.13673879021201</v>
      </c>
      <c r="I17" s="57">
        <f>G17/E17*100</f>
        <v>100.45348869992954</v>
      </c>
      <c r="J17" s="57" t="e">
        <f t="shared" si="2"/>
        <v>#DIV/0!</v>
      </c>
    </row>
    <row r="18" spans="1:10" s="12" customFormat="1" ht="19.5">
      <c r="A18" s="15" t="s">
        <v>7</v>
      </c>
      <c r="B18" s="17" t="s">
        <v>12</v>
      </c>
      <c r="C18" s="22">
        <f>C20+C25</f>
        <v>24285176.1</v>
      </c>
      <c r="D18" s="22"/>
      <c r="E18" s="22">
        <v>24881319.7</v>
      </c>
      <c r="F18" s="33"/>
      <c r="G18" s="79">
        <v>25605190.1</v>
      </c>
      <c r="H18" s="19">
        <f t="shared" si="0"/>
        <v>105.43547221796756</v>
      </c>
      <c r="I18" s="57">
        <f>G18/E18*100</f>
        <v>102.90929262887933</v>
      </c>
      <c r="J18" s="57" t="e">
        <f t="shared" si="2"/>
        <v>#DIV/0!</v>
      </c>
    </row>
    <row r="19" spans="1:10" s="52" customFormat="1" ht="64.5" customHeight="1">
      <c r="A19" s="24" t="s">
        <v>17</v>
      </c>
      <c r="B19" s="53" t="s">
        <v>86</v>
      </c>
      <c r="C19" s="75"/>
      <c r="D19" s="75"/>
      <c r="E19" s="75"/>
      <c r="F19" s="76"/>
      <c r="G19" s="64">
        <v>453194.8</v>
      </c>
      <c r="H19" s="19"/>
      <c r="I19" s="77"/>
      <c r="J19" s="77" t="e">
        <f t="shared" si="2"/>
        <v>#DIV/0!</v>
      </c>
    </row>
    <row r="20" spans="1:10" s="52" customFormat="1" ht="21" customHeight="1">
      <c r="A20" s="24" t="s">
        <v>18</v>
      </c>
      <c r="B20" s="25" t="s">
        <v>66</v>
      </c>
      <c r="C20" s="50">
        <v>23585176.1</v>
      </c>
      <c r="D20" s="50">
        <v>23585176.1</v>
      </c>
      <c r="E20" s="50">
        <v>23585176.1</v>
      </c>
      <c r="F20" s="54"/>
      <c r="G20" s="64">
        <v>23585176.1</v>
      </c>
      <c r="H20" s="19">
        <f t="shared" si="0"/>
        <v>100</v>
      </c>
      <c r="I20" s="77">
        <f aca="true" t="shared" si="3" ref="I20:I45">G20/E20*100</f>
        <v>100</v>
      </c>
      <c r="J20" s="77" t="e">
        <f t="shared" si="2"/>
        <v>#DIV/0!</v>
      </c>
    </row>
    <row r="21" spans="1:10" s="52" customFormat="1" ht="33" customHeight="1">
      <c r="A21" s="24" t="s">
        <v>24</v>
      </c>
      <c r="B21" s="53" t="s">
        <v>72</v>
      </c>
      <c r="C21" s="50"/>
      <c r="D21" s="50"/>
      <c r="E21" s="50">
        <v>229788.6</v>
      </c>
      <c r="F21" s="50"/>
      <c r="G21" s="67">
        <v>229788.6</v>
      </c>
      <c r="H21" s="19"/>
      <c r="I21" s="77">
        <f t="shared" si="3"/>
        <v>100</v>
      </c>
      <c r="J21" s="77" t="e">
        <f t="shared" si="2"/>
        <v>#DIV/0!</v>
      </c>
    </row>
    <row r="22" spans="1:10" s="52" customFormat="1" ht="100.5" customHeight="1">
      <c r="A22" s="24" t="s">
        <v>25</v>
      </c>
      <c r="B22" s="53" t="s">
        <v>73</v>
      </c>
      <c r="C22" s="50"/>
      <c r="D22" s="50"/>
      <c r="E22" s="50">
        <v>1047.1</v>
      </c>
      <c r="F22" s="50"/>
      <c r="G22" s="64">
        <v>523.8</v>
      </c>
      <c r="H22" s="19"/>
      <c r="I22" s="77">
        <f t="shared" si="3"/>
        <v>50.02387546557158</v>
      </c>
      <c r="J22" s="77" t="e">
        <f t="shared" si="2"/>
        <v>#DIV/0!</v>
      </c>
    </row>
    <row r="23" spans="1:10" s="52" customFormat="1" ht="100.5" customHeight="1">
      <c r="A23" s="24" t="s">
        <v>64</v>
      </c>
      <c r="B23" s="53" t="s">
        <v>93</v>
      </c>
      <c r="C23" s="50"/>
      <c r="D23" s="50"/>
      <c r="E23" s="50">
        <v>70011.1</v>
      </c>
      <c r="F23" s="50"/>
      <c r="G23" s="64">
        <v>70011.1</v>
      </c>
      <c r="H23" s="19"/>
      <c r="I23" s="77">
        <f t="shared" si="3"/>
        <v>100</v>
      </c>
      <c r="J23" s="77" t="e">
        <f t="shared" si="2"/>
        <v>#DIV/0!</v>
      </c>
    </row>
    <row r="24" spans="1:10" s="52" customFormat="1" ht="87" customHeight="1">
      <c r="A24" s="24" t="s">
        <v>67</v>
      </c>
      <c r="B24" s="53" t="s">
        <v>94</v>
      </c>
      <c r="C24" s="50"/>
      <c r="D24" s="50"/>
      <c r="E24" s="50">
        <v>188076.4</v>
      </c>
      <c r="F24" s="50"/>
      <c r="G24" s="67">
        <v>188076.4</v>
      </c>
      <c r="H24" s="19"/>
      <c r="I24" s="77">
        <f t="shared" si="3"/>
        <v>100</v>
      </c>
      <c r="J24" s="77" t="e">
        <f t="shared" si="2"/>
        <v>#DIV/0!</v>
      </c>
    </row>
    <row r="25" spans="1:10" s="52" customFormat="1" ht="53.25" customHeight="1">
      <c r="A25" s="24" t="s">
        <v>68</v>
      </c>
      <c r="B25" s="53" t="s">
        <v>95</v>
      </c>
      <c r="C25" s="50">
        <v>700000</v>
      </c>
      <c r="D25" s="50"/>
      <c r="E25" s="50">
        <v>960000</v>
      </c>
      <c r="F25" s="50"/>
      <c r="G25" s="67">
        <v>1078419.3</v>
      </c>
      <c r="H25" s="19">
        <f t="shared" si="0"/>
        <v>154.0599</v>
      </c>
      <c r="I25" s="77">
        <f t="shared" si="3"/>
        <v>112.33534375</v>
      </c>
      <c r="J25" s="77" t="e">
        <f t="shared" si="2"/>
        <v>#DIV/0!</v>
      </c>
    </row>
    <row r="26" spans="1:10" s="12" customFormat="1" ht="77.25" customHeight="1">
      <c r="A26" s="15" t="s">
        <v>8</v>
      </c>
      <c r="B26" s="14" t="s">
        <v>53</v>
      </c>
      <c r="C26" s="22"/>
      <c r="D26" s="22"/>
      <c r="E26" s="22">
        <v>835</v>
      </c>
      <c r="F26" s="22"/>
      <c r="G26" s="63">
        <v>991.1</v>
      </c>
      <c r="H26" s="19"/>
      <c r="I26" s="57">
        <f t="shared" si="3"/>
        <v>118.69461077844312</v>
      </c>
      <c r="J26" s="57" t="e">
        <f t="shared" si="2"/>
        <v>#DIV/0!</v>
      </c>
    </row>
    <row r="27" spans="1:10" s="12" customFormat="1" ht="64.5" customHeight="1">
      <c r="A27" s="15" t="s">
        <v>9</v>
      </c>
      <c r="B27" s="14" t="s">
        <v>75</v>
      </c>
      <c r="C27" s="22"/>
      <c r="D27" s="22"/>
      <c r="E27" s="22">
        <v>991.1</v>
      </c>
      <c r="F27" s="22"/>
      <c r="G27" s="63">
        <v>-316390.8</v>
      </c>
      <c r="H27" s="19"/>
      <c r="I27" s="57">
        <f t="shared" si="3"/>
        <v>-31923.196448390678</v>
      </c>
      <c r="J27" s="57" t="e">
        <f t="shared" si="2"/>
        <v>#DIV/0!</v>
      </c>
    </row>
    <row r="28" spans="1:10" s="55" customFormat="1" ht="37.5" hidden="1">
      <c r="A28" s="68" t="s">
        <v>59</v>
      </c>
      <c r="B28" s="73" t="s">
        <v>54</v>
      </c>
      <c r="C28" s="69"/>
      <c r="D28" s="70"/>
      <c r="E28" s="70"/>
      <c r="F28" s="70"/>
      <c r="G28" s="74"/>
      <c r="H28" s="19" t="e">
        <f t="shared" si="0"/>
        <v>#DIV/0!</v>
      </c>
      <c r="I28" s="57" t="e">
        <f t="shared" si="3"/>
        <v>#DIV/0!</v>
      </c>
      <c r="J28" s="57" t="e">
        <f t="shared" si="2"/>
        <v>#DIV/0!</v>
      </c>
    </row>
    <row r="29" spans="1:10" s="55" customFormat="1" ht="34.5" customHeight="1" hidden="1">
      <c r="A29" s="68" t="s">
        <v>60</v>
      </c>
      <c r="B29" s="73" t="s">
        <v>55</v>
      </c>
      <c r="C29" s="69"/>
      <c r="D29" s="70"/>
      <c r="E29" s="70"/>
      <c r="F29" s="70"/>
      <c r="G29" s="74"/>
      <c r="H29" s="19" t="e">
        <f t="shared" si="0"/>
        <v>#DIV/0!</v>
      </c>
      <c r="I29" s="57" t="e">
        <f t="shared" si="3"/>
        <v>#DIV/0!</v>
      </c>
      <c r="J29" s="57" t="e">
        <f t="shared" si="2"/>
        <v>#DIV/0!</v>
      </c>
    </row>
    <row r="30" spans="1:10" s="55" customFormat="1" ht="33" customHeight="1" hidden="1">
      <c r="A30" s="68" t="s">
        <v>61</v>
      </c>
      <c r="B30" s="73" t="s">
        <v>56</v>
      </c>
      <c r="C30" s="69"/>
      <c r="D30" s="70"/>
      <c r="E30" s="70"/>
      <c r="F30" s="70"/>
      <c r="G30" s="74"/>
      <c r="H30" s="19" t="e">
        <f t="shared" si="0"/>
        <v>#DIV/0!</v>
      </c>
      <c r="I30" s="57" t="e">
        <f t="shared" si="3"/>
        <v>#DIV/0!</v>
      </c>
      <c r="J30" s="57" t="e">
        <f t="shared" si="2"/>
        <v>#DIV/0!</v>
      </c>
    </row>
    <row r="31" spans="1:10" s="55" customFormat="1" ht="50.25" customHeight="1" hidden="1">
      <c r="A31" s="68" t="s">
        <v>62</v>
      </c>
      <c r="B31" s="73" t="s">
        <v>57</v>
      </c>
      <c r="C31" s="69"/>
      <c r="D31" s="70"/>
      <c r="E31" s="70"/>
      <c r="F31" s="70"/>
      <c r="G31" s="74"/>
      <c r="H31" s="19" t="e">
        <f t="shared" si="0"/>
        <v>#DIV/0!</v>
      </c>
      <c r="I31" s="57" t="e">
        <f t="shared" si="3"/>
        <v>#DIV/0!</v>
      </c>
      <c r="J31" s="57" t="e">
        <f t="shared" si="2"/>
        <v>#DIV/0!</v>
      </c>
    </row>
    <row r="32" spans="1:10" s="55" customFormat="1" ht="19.5" hidden="1">
      <c r="A32" s="68" t="s">
        <v>63</v>
      </c>
      <c r="B32" s="73" t="s">
        <v>58</v>
      </c>
      <c r="C32" s="69"/>
      <c r="D32" s="70"/>
      <c r="E32" s="70"/>
      <c r="F32" s="70"/>
      <c r="G32" s="74"/>
      <c r="H32" s="19" t="e">
        <f t="shared" si="0"/>
        <v>#DIV/0!</v>
      </c>
      <c r="I32" s="57" t="e">
        <f t="shared" si="3"/>
        <v>#DIV/0!</v>
      </c>
      <c r="J32" s="57" t="e">
        <f t="shared" si="2"/>
        <v>#DIV/0!</v>
      </c>
    </row>
    <row r="33" spans="1:10" s="23" customFormat="1" ht="20.25">
      <c r="A33" s="44" t="s">
        <v>16</v>
      </c>
      <c r="B33" s="45" t="s">
        <v>3</v>
      </c>
      <c r="C33" s="47">
        <f>C34+C37</f>
        <v>24397176.1</v>
      </c>
      <c r="D33" s="48"/>
      <c r="E33" s="48">
        <f>E34+E37</f>
        <v>25748225.8</v>
      </c>
      <c r="F33" s="48">
        <f>F34+F37</f>
        <v>0</v>
      </c>
      <c r="G33" s="48">
        <f>G34+G37</f>
        <v>25463229.2</v>
      </c>
      <c r="H33" s="20">
        <f t="shared" si="0"/>
        <v>104.36957578873236</v>
      </c>
      <c r="I33" s="46">
        <f t="shared" si="3"/>
        <v>98.89314082370677</v>
      </c>
      <c r="J33" s="46" t="e">
        <f t="shared" si="2"/>
        <v>#DIV/0!</v>
      </c>
    </row>
    <row r="34" spans="1:10" ht="56.25">
      <c r="A34" s="43" t="s">
        <v>14</v>
      </c>
      <c r="B34" s="36" t="s">
        <v>19</v>
      </c>
      <c r="C34" s="18">
        <v>158402.8</v>
      </c>
      <c r="D34" s="58"/>
      <c r="E34" s="58">
        <v>158402.8</v>
      </c>
      <c r="F34" s="58"/>
      <c r="G34" s="65">
        <f>G35+G36</f>
        <v>149468.5</v>
      </c>
      <c r="H34" s="19">
        <f t="shared" si="0"/>
        <v>94.35975879214257</v>
      </c>
      <c r="I34" s="57">
        <f t="shared" si="3"/>
        <v>94.35975879214257</v>
      </c>
      <c r="J34" s="57" t="e">
        <f t="shared" si="2"/>
        <v>#DIV/0!</v>
      </c>
    </row>
    <row r="35" spans="1:10" s="39" customFormat="1" ht="56.25">
      <c r="A35" s="32" t="s">
        <v>4</v>
      </c>
      <c r="B35" s="14" t="s">
        <v>78</v>
      </c>
      <c r="C35" s="33">
        <v>2000</v>
      </c>
      <c r="D35" s="59"/>
      <c r="E35" s="59">
        <v>2000</v>
      </c>
      <c r="F35" s="59"/>
      <c r="G35" s="66">
        <v>1828.8</v>
      </c>
      <c r="H35" s="19">
        <f t="shared" si="0"/>
        <v>91.44</v>
      </c>
      <c r="I35" s="57">
        <f t="shared" si="3"/>
        <v>91.44</v>
      </c>
      <c r="J35" s="57" t="e">
        <f t="shared" si="2"/>
        <v>#DIV/0!</v>
      </c>
    </row>
    <row r="36" spans="1:10" s="39" customFormat="1" ht="119.25" customHeight="1">
      <c r="A36" s="32" t="s">
        <v>5</v>
      </c>
      <c r="B36" s="56" t="s">
        <v>79</v>
      </c>
      <c r="C36" s="33"/>
      <c r="D36" s="59"/>
      <c r="E36" s="59">
        <v>156402.8</v>
      </c>
      <c r="F36" s="59"/>
      <c r="G36" s="66">
        <v>147639.7</v>
      </c>
      <c r="H36" s="19" t="e">
        <f t="shared" si="0"/>
        <v>#DIV/0!</v>
      </c>
      <c r="I36" s="57">
        <f t="shared" si="3"/>
        <v>94.3970951926692</v>
      </c>
      <c r="J36" s="57" t="e">
        <f t="shared" si="2"/>
        <v>#DIV/0!</v>
      </c>
    </row>
    <row r="37" spans="1:10" s="9" customFormat="1" ht="19.5">
      <c r="A37" s="49" t="s">
        <v>6</v>
      </c>
      <c r="B37" s="13" t="s">
        <v>65</v>
      </c>
      <c r="C37" s="34">
        <v>24238773.3</v>
      </c>
      <c r="D37" s="58"/>
      <c r="E37" s="58">
        <v>25589823</v>
      </c>
      <c r="F37" s="58"/>
      <c r="G37" s="65">
        <v>25313760.7</v>
      </c>
      <c r="H37" s="19">
        <f t="shared" si="0"/>
        <v>104.43499094073378</v>
      </c>
      <c r="I37" s="57">
        <f t="shared" si="3"/>
        <v>98.92120277658817</v>
      </c>
      <c r="J37" s="57" t="e">
        <f t="shared" si="2"/>
        <v>#DIV/0!</v>
      </c>
    </row>
    <row r="38" spans="1:10" s="39" customFormat="1" ht="56.25">
      <c r="A38" s="32" t="s">
        <v>7</v>
      </c>
      <c r="B38" s="14" t="s">
        <v>80</v>
      </c>
      <c r="C38" s="59">
        <v>110000</v>
      </c>
      <c r="D38" s="59"/>
      <c r="E38" s="59">
        <v>194351.6</v>
      </c>
      <c r="F38" s="59"/>
      <c r="G38" s="66">
        <v>174545.6</v>
      </c>
      <c r="H38" s="19">
        <f t="shared" si="0"/>
        <v>158.6778181818182</v>
      </c>
      <c r="I38" s="57">
        <f t="shared" si="3"/>
        <v>89.80919117722725</v>
      </c>
      <c r="J38" s="57" t="e">
        <f t="shared" si="2"/>
        <v>#DIV/0!</v>
      </c>
    </row>
    <row r="39" spans="1:10" s="39" customFormat="1" ht="75.75" customHeight="1">
      <c r="A39" s="32" t="s">
        <v>8</v>
      </c>
      <c r="B39" s="14" t="s">
        <v>96</v>
      </c>
      <c r="C39" s="59"/>
      <c r="D39" s="59"/>
      <c r="E39" s="59">
        <v>249194.8</v>
      </c>
      <c r="F39" s="59"/>
      <c r="G39" s="66">
        <v>249194.8</v>
      </c>
      <c r="H39" s="19"/>
      <c r="I39" s="57">
        <f t="shared" si="3"/>
        <v>100</v>
      </c>
      <c r="J39" s="57" t="e">
        <f t="shared" si="2"/>
        <v>#DIV/0!</v>
      </c>
    </row>
    <row r="40" spans="1:10" s="39" customFormat="1" ht="115.5" customHeight="1">
      <c r="A40" s="32" t="s">
        <v>9</v>
      </c>
      <c r="B40" s="60" t="s">
        <v>81</v>
      </c>
      <c r="C40" s="59"/>
      <c r="D40" s="59"/>
      <c r="E40" s="59">
        <v>204000</v>
      </c>
      <c r="F40" s="59"/>
      <c r="G40" s="66">
        <v>204000</v>
      </c>
      <c r="H40" s="19"/>
      <c r="I40" s="57">
        <f t="shared" si="3"/>
        <v>100</v>
      </c>
      <c r="J40" s="57" t="e">
        <f t="shared" si="2"/>
        <v>#DIV/0!</v>
      </c>
    </row>
    <row r="41" spans="1:10" s="39" customFormat="1" ht="120.75" customHeight="1">
      <c r="A41" s="32" t="s">
        <v>10</v>
      </c>
      <c r="B41" s="60" t="s">
        <v>83</v>
      </c>
      <c r="C41" s="33"/>
      <c r="D41" s="59"/>
      <c r="E41" s="59">
        <v>188076.4</v>
      </c>
      <c r="F41" s="59"/>
      <c r="G41" s="66">
        <v>188076.4</v>
      </c>
      <c r="H41" s="19"/>
      <c r="I41" s="57">
        <f t="shared" si="3"/>
        <v>100</v>
      </c>
      <c r="J41" s="57" t="e">
        <f t="shared" si="2"/>
        <v>#DIV/0!</v>
      </c>
    </row>
    <row r="42" spans="1:10" s="39" customFormat="1" ht="51.75" customHeight="1">
      <c r="A42" s="32" t="s">
        <v>22</v>
      </c>
      <c r="B42" s="37" t="s">
        <v>97</v>
      </c>
      <c r="C42" s="35">
        <v>24128773.3</v>
      </c>
      <c r="D42" s="59"/>
      <c r="E42" s="59">
        <v>24453353.4</v>
      </c>
      <c r="F42" s="59"/>
      <c r="G42" s="66">
        <v>24404651.3</v>
      </c>
      <c r="H42" s="19">
        <f t="shared" si="0"/>
        <v>101.14335692316361</v>
      </c>
      <c r="I42" s="57">
        <f t="shared" si="3"/>
        <v>99.80083672286845</v>
      </c>
      <c r="J42" s="57" t="e">
        <f t="shared" si="2"/>
        <v>#DIV/0!</v>
      </c>
    </row>
    <row r="43" spans="1:10" s="39" customFormat="1" ht="46.5" customHeight="1">
      <c r="A43" s="32" t="s">
        <v>23</v>
      </c>
      <c r="B43" s="37" t="s">
        <v>98</v>
      </c>
      <c r="C43" s="35"/>
      <c r="D43" s="59"/>
      <c r="E43" s="59">
        <v>229788.6</v>
      </c>
      <c r="F43" s="59"/>
      <c r="G43" s="66">
        <v>23255.9</v>
      </c>
      <c r="H43" s="19"/>
      <c r="I43" s="57">
        <f t="shared" si="3"/>
        <v>10.120562987023726</v>
      </c>
      <c r="J43" s="57" t="e">
        <f t="shared" si="2"/>
        <v>#DIV/0!</v>
      </c>
    </row>
    <row r="44" spans="1:10" s="39" customFormat="1" ht="119.25" customHeight="1">
      <c r="A44" s="32" t="s">
        <v>69</v>
      </c>
      <c r="B44" s="37" t="s">
        <v>82</v>
      </c>
      <c r="C44" s="35"/>
      <c r="D44" s="59"/>
      <c r="E44" s="59">
        <v>1047.1</v>
      </c>
      <c r="F44" s="59"/>
      <c r="G44" s="66">
        <v>25.6</v>
      </c>
      <c r="H44" s="19"/>
      <c r="I44" s="57">
        <f t="shared" si="3"/>
        <v>2.4448476745296537</v>
      </c>
      <c r="J44" s="57" t="e">
        <f t="shared" si="2"/>
        <v>#DIV/0!</v>
      </c>
    </row>
    <row r="45" spans="1:10" ht="131.25">
      <c r="A45" s="32" t="s">
        <v>70</v>
      </c>
      <c r="B45" s="14" t="s">
        <v>84</v>
      </c>
      <c r="C45" s="35"/>
      <c r="D45" s="59"/>
      <c r="E45" s="59">
        <v>70011.1</v>
      </c>
      <c r="F45" s="59"/>
      <c r="G45" s="66">
        <v>70011.1</v>
      </c>
      <c r="H45" s="19"/>
      <c r="I45" s="57">
        <f t="shared" si="3"/>
        <v>100</v>
      </c>
      <c r="J45" s="57" t="e">
        <f t="shared" si="2"/>
        <v>#DIV/0!</v>
      </c>
    </row>
    <row r="46" spans="5:7" ht="15.75">
      <c r="E46"/>
      <c r="F46"/>
      <c r="G46"/>
    </row>
    <row r="47" spans="3:7" ht="18.75">
      <c r="C47" s="6"/>
      <c r="E47"/>
      <c r="F47"/>
      <c r="G47"/>
    </row>
    <row r="48" spans="2:7" ht="15.75">
      <c r="B48" s="1"/>
      <c r="E48"/>
      <c r="F48"/>
      <c r="G48"/>
    </row>
    <row r="49" spans="5:7" ht="15.75">
      <c r="E49"/>
      <c r="F49"/>
      <c r="G49"/>
    </row>
    <row r="50" spans="2:7" ht="15.75">
      <c r="B50" s="3"/>
      <c r="E50"/>
      <c r="F50"/>
      <c r="G50"/>
    </row>
    <row r="51" spans="1:10" s="1" customFormat="1" ht="15.75">
      <c r="A51" s="7"/>
      <c r="B51" s="3"/>
      <c r="I51" s="9"/>
      <c r="J51" s="9"/>
    </row>
    <row r="52" spans="1:10" s="1" customFormat="1" ht="15.75">
      <c r="A52" s="7"/>
      <c r="B52" s="3"/>
      <c r="I52" s="9"/>
      <c r="J52" s="9"/>
    </row>
    <row r="53" spans="1:10" s="1" customFormat="1" ht="15.75">
      <c r="A53" s="7"/>
      <c r="B53" s="2"/>
      <c r="I53" s="9"/>
      <c r="J53" s="9"/>
    </row>
    <row r="54" ht="15.75">
      <c r="B54" s="2"/>
    </row>
    <row r="55" ht="18.75">
      <c r="B55" s="5"/>
    </row>
  </sheetData>
  <sheetProtection/>
  <mergeCells count="9">
    <mergeCell ref="A1:J1"/>
    <mergeCell ref="G5:J5"/>
    <mergeCell ref="C5:C6"/>
    <mergeCell ref="D5:D6"/>
    <mergeCell ref="E5:E6"/>
    <mergeCell ref="F5:F6"/>
    <mergeCell ref="B5:B6"/>
    <mergeCell ref="A5:A6"/>
    <mergeCell ref="A3:J3"/>
  </mergeCells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5"/>
  <sheetViews>
    <sheetView zoomScalePageLayoutView="0" workbookViewId="0" topLeftCell="A19">
      <selection activeCell="C22" sqref="C22:C25"/>
    </sheetView>
  </sheetViews>
  <sheetFormatPr defaultColWidth="9.00390625" defaultRowHeight="12.75"/>
  <cols>
    <col min="1" max="2" width="23.875" style="0" customWidth="1"/>
    <col min="3" max="3" width="14.75390625" style="0" customWidth="1"/>
    <col min="4" max="4" width="24.00390625" style="0" customWidth="1"/>
  </cols>
  <sheetData>
    <row r="3" ht="15">
      <c r="A3" s="26" t="s">
        <v>27</v>
      </c>
    </row>
    <row r="4" ht="15">
      <c r="A4" s="26" t="s">
        <v>28</v>
      </c>
    </row>
    <row r="5" ht="15">
      <c r="A5" s="26" t="s">
        <v>29</v>
      </c>
    </row>
    <row r="6" ht="15">
      <c r="A6" s="26" t="s">
        <v>30</v>
      </c>
    </row>
    <row r="7" ht="15.75" thickBot="1">
      <c r="A7" s="27"/>
    </row>
    <row r="8" spans="1:4" ht="15.75" thickBot="1">
      <c r="A8" s="95" t="s">
        <v>31</v>
      </c>
      <c r="B8" s="95" t="s">
        <v>32</v>
      </c>
      <c r="C8" s="97" t="s">
        <v>33</v>
      </c>
      <c r="D8" s="98"/>
    </row>
    <row r="9" spans="1:4" ht="15.75" thickBot="1">
      <c r="A9" s="96"/>
      <c r="B9" s="96"/>
      <c r="C9" s="28" t="s">
        <v>34</v>
      </c>
      <c r="D9" s="28" t="s">
        <v>35</v>
      </c>
    </row>
    <row r="10" spans="1:4" ht="30.75" thickBot="1">
      <c r="A10" s="29" t="s">
        <v>36</v>
      </c>
      <c r="B10" s="30" t="s">
        <v>13</v>
      </c>
      <c r="C10" s="28">
        <v>80000</v>
      </c>
      <c r="D10" s="28">
        <v>80000</v>
      </c>
    </row>
    <row r="11" spans="1:4" ht="30.75" thickBot="1">
      <c r="A11" s="29" t="s">
        <v>37</v>
      </c>
      <c r="B11" s="30" t="s">
        <v>38</v>
      </c>
      <c r="C11" s="28">
        <v>80000</v>
      </c>
      <c r="D11" s="28">
        <v>80000</v>
      </c>
    </row>
    <row r="12" spans="1:4" ht="195.75" thickBot="1">
      <c r="A12" s="29" t="s">
        <v>39</v>
      </c>
      <c r="B12" s="30" t="s">
        <v>40</v>
      </c>
      <c r="C12" s="28">
        <v>80000</v>
      </c>
      <c r="D12" s="28">
        <v>80000</v>
      </c>
    </row>
    <row r="13" spans="1:4" ht="30.75" thickBot="1">
      <c r="A13" s="29" t="s">
        <v>41</v>
      </c>
      <c r="B13" s="30" t="s">
        <v>11</v>
      </c>
      <c r="C13" s="28">
        <v>23510564.8</v>
      </c>
      <c r="D13" s="28">
        <v>24836855.4</v>
      </c>
    </row>
    <row r="14" spans="1:4" ht="75.75" thickBot="1">
      <c r="A14" s="29" t="s">
        <v>42</v>
      </c>
      <c r="B14" s="30" t="s">
        <v>43</v>
      </c>
      <c r="C14" s="28">
        <v>23510564.8</v>
      </c>
      <c r="D14" s="28">
        <v>24836855.4</v>
      </c>
    </row>
    <row r="15" spans="1:4" ht="90.75" thickBot="1">
      <c r="A15" s="29" t="s">
        <v>44</v>
      </c>
      <c r="B15" s="30" t="s">
        <v>45</v>
      </c>
      <c r="C15" s="28">
        <v>23510564.8</v>
      </c>
      <c r="D15" s="28">
        <v>24836855.4</v>
      </c>
    </row>
    <row r="16" spans="1:4" ht="195.75" thickBot="1">
      <c r="A16" s="29" t="s">
        <v>46</v>
      </c>
      <c r="B16" s="30" t="s">
        <v>47</v>
      </c>
      <c r="C16" s="28">
        <v>22968214.8</v>
      </c>
      <c r="D16" s="28">
        <v>24264135.4</v>
      </c>
    </row>
    <row r="17" spans="1:4" ht="90.75" thickBot="1">
      <c r="A17" s="29" t="s">
        <v>48</v>
      </c>
      <c r="B17" s="30" t="s">
        <v>49</v>
      </c>
      <c r="C17" s="28">
        <v>542350</v>
      </c>
      <c r="D17" s="28">
        <v>572720</v>
      </c>
    </row>
    <row r="18" spans="1:4" ht="120.75" thickBot="1">
      <c r="A18" s="29" t="s">
        <v>50</v>
      </c>
      <c r="B18" s="30" t="s">
        <v>51</v>
      </c>
      <c r="C18" s="28">
        <v>542350</v>
      </c>
      <c r="D18" s="28">
        <v>572720</v>
      </c>
    </row>
    <row r="19" spans="1:4" ht="15.75" thickBot="1">
      <c r="A19" s="31"/>
      <c r="B19" s="30" t="s">
        <v>52</v>
      </c>
      <c r="C19" s="28">
        <v>23590564.8</v>
      </c>
      <c r="D19" s="28">
        <v>24916855.4</v>
      </c>
    </row>
    <row r="20" ht="15">
      <c r="A20" s="27"/>
    </row>
    <row r="21" ht="15.75" thickBot="1">
      <c r="A21" s="27"/>
    </row>
    <row r="22" spans="1:3" ht="13.5" thickBot="1">
      <c r="A22" s="83">
        <v>25742212</v>
      </c>
      <c r="B22" s="85">
        <v>25376103.4</v>
      </c>
      <c r="C22" s="88">
        <f>B22/A22*100</f>
        <v>98.5777888862076</v>
      </c>
    </row>
    <row r="23" spans="1:3" ht="13.5" thickBot="1">
      <c r="A23" s="84">
        <v>136499.8</v>
      </c>
      <c r="B23" s="86">
        <v>86313</v>
      </c>
      <c r="C23" s="88">
        <f>B23/A23*100</f>
        <v>63.23305968213874</v>
      </c>
    </row>
    <row r="24" spans="1:3" ht="13.5" thickBot="1">
      <c r="A24" s="84">
        <v>25605712.2</v>
      </c>
      <c r="B24" s="87">
        <v>25289790.4</v>
      </c>
      <c r="C24" s="88">
        <f>B24/A24*100</f>
        <v>98.76620576872686</v>
      </c>
    </row>
    <row r="25" spans="1:3" ht="13.5" thickBot="1">
      <c r="A25" s="84">
        <v>25404261.8</v>
      </c>
      <c r="B25" s="87">
        <v>25463229.2</v>
      </c>
      <c r="C25" s="88">
        <f>B25/A25*100</f>
        <v>100.23211617194087</v>
      </c>
    </row>
  </sheetData>
  <sheetProtection/>
  <mergeCells count="3">
    <mergeCell ref="A8:A9"/>
    <mergeCell ref="B8:B9"/>
    <mergeCell ref="C8:D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Зорина</dc:creator>
  <cp:keywords/>
  <dc:description/>
  <cp:lastModifiedBy>Губайдуллина Гульназ Марсилевна</cp:lastModifiedBy>
  <cp:lastPrinted>2023-06-07T11:16:05Z</cp:lastPrinted>
  <dcterms:created xsi:type="dcterms:W3CDTF">2011-08-04T13:21:41Z</dcterms:created>
  <dcterms:modified xsi:type="dcterms:W3CDTF">2023-06-07T11:20:30Z</dcterms:modified>
  <cp:category/>
  <cp:version/>
  <cp:contentType/>
  <cp:contentStatus/>
</cp:coreProperties>
</file>